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15" sheetId="1" r:id="rId1"/>
  </sheets>
  <definedNames>
    <definedName name="_xlnm.Print_Area" localSheetId="0">'St.15'!$A$1:$I$26</definedName>
  </definedNames>
  <calcPr fullCalcOnLoad="1"/>
</workbook>
</file>

<file path=xl/sharedStrings.xml><?xml version="1.0" encoding="utf-8"?>
<sst xmlns="http://schemas.openxmlformats.org/spreadsheetml/2006/main" count="27" uniqueCount="27">
  <si>
    <t>PARTICULARS</t>
  </si>
  <si>
    <t>ACTUALS (As on 31st March)</t>
  </si>
  <si>
    <t xml:space="preserve">R. E. </t>
  </si>
  <si>
    <t>B.E.</t>
  </si>
  <si>
    <t>Estimates</t>
  </si>
  <si>
    <t>A.   TAX  REVENUES</t>
  </si>
  <si>
    <t xml:space="preserve">1.    Land  Revenue (including taxes on Commercial Crops) </t>
  </si>
  <si>
    <t>2.   Sales Tax/VAT</t>
  </si>
  <si>
    <t>3.   Electricity Duties</t>
  </si>
  <si>
    <t>4.   State Excise Duties</t>
  </si>
  <si>
    <t>5.   Stamps &amp; Registration Fees</t>
  </si>
  <si>
    <t>6.   Motor Vehicles Tax/ Passenger &amp; Goods Tax</t>
  </si>
  <si>
    <t>B.   NON-TAX  REVENUES</t>
  </si>
  <si>
    <t>i)   Interest Receipts</t>
  </si>
  <si>
    <t>a)   From State Electricity Board</t>
  </si>
  <si>
    <t>ii)   Dividends &amp; Profits</t>
  </si>
  <si>
    <t>vi)  Fiscal Services</t>
  </si>
  <si>
    <t>TOTAL (A + B)</t>
  </si>
  <si>
    <r>
      <t xml:space="preserve">NB:   </t>
    </r>
    <r>
      <rPr>
        <sz val="12"/>
        <rFont val="Calibri"/>
        <family val="2"/>
      </rPr>
      <t>Kindly furnish a note detailing the reasons for arrears/overdues and the steps taken or contemplated to liquidate them.</t>
    </r>
  </si>
  <si>
    <t>7.   Other Taxes &amp; Duties (UD&amp;HD)</t>
  </si>
  <si>
    <t>b)   Others- Arrear of Electricity Bills</t>
  </si>
  <si>
    <t>iv)  Social Services (UD&amp;HD)</t>
  </si>
  <si>
    <t>v)   Economic  Services (SNT, Transport Department)</t>
  </si>
  <si>
    <t>State Lotteries : Sole Arbitration Case No. 1 of 2005 awarded an amount of Rs 96.48 Crores in its judgement dated 06/06/2011 in favour of the Government.However , M/S Tashi Delek Gaming Solution Pvt. Ltd. Has challenged tht award in the Court of Ld. District Judge, East &amp; North and the case is still pending.Hence , the recovery of the amount depends on the decision of the court.</t>
  </si>
  <si>
    <t>iii)  General Services</t>
  </si>
  <si>
    <t>a)State Lotteries*</t>
  </si>
  <si>
    <t>b) Printing and Stationaries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</si>
</sst>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0000"/>
    <numFmt numFmtId="193" formatCode="0.0"/>
    <numFmt numFmtId="194" formatCode="0.000"/>
    <numFmt numFmtId="195" formatCode="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"/>
    <numFmt numFmtId="201" formatCode="[$-409]dddd\,\ mmmm\ dd\,\ yyyy"/>
    <numFmt numFmtId="202" formatCode="[$-409]h:mm:ss\ AM/PM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/>
    </xf>
    <xf numFmtId="2" fontId="21" fillId="24" borderId="10" xfId="0" applyNumberFormat="1" applyFont="1" applyFill="1" applyBorder="1" applyAlignment="1">
      <alignment/>
    </xf>
    <xf numFmtId="2" fontId="21" fillId="24" borderId="1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0" fillId="24" borderId="10" xfId="0" applyFont="1" applyFill="1" applyBorder="1" applyAlignment="1">
      <alignment horizontal="left" vertical="center" wrapText="1"/>
    </xf>
    <xf numFmtId="2" fontId="20" fillId="24" borderId="10" xfId="0" applyNumberFormat="1" applyFont="1" applyFill="1" applyBorder="1" applyAlignment="1">
      <alignment vertical="center"/>
    </xf>
    <xf numFmtId="2" fontId="20" fillId="24" borderId="10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10" xfId="0" applyFont="1" applyFill="1" applyBorder="1" applyAlignment="1">
      <alignment horizontal="left"/>
    </xf>
    <xf numFmtId="2" fontId="20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Alignment="1">
      <alignment/>
    </xf>
    <xf numFmtId="43" fontId="20" fillId="24" borderId="10" xfId="42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wrapText="1"/>
    </xf>
    <xf numFmtId="2" fontId="20" fillId="24" borderId="0" xfId="0" applyNumberFormat="1" applyFont="1" applyFill="1" applyBorder="1" applyAlignment="1">
      <alignment horizontal="right"/>
    </xf>
    <xf numFmtId="0" fontId="20" fillId="24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2" fontId="21" fillId="24" borderId="10" xfId="0" applyNumberFormat="1" applyFont="1" applyFill="1" applyBorder="1" applyAlignment="1">
      <alignment horizontal="right"/>
    </xf>
    <xf numFmtId="2" fontId="21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right" vertical="top" wrapText="1"/>
    </xf>
    <xf numFmtId="0" fontId="20" fillId="24" borderId="0" xfId="0" applyFont="1" applyFill="1" applyAlignment="1">
      <alignment horizontal="right"/>
    </xf>
    <xf numFmtId="0" fontId="21" fillId="24" borderId="1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26"/>
  <sheetViews>
    <sheetView tabSelected="1" view="pageBreakPreview" zoomScaleSheetLayoutView="100" workbookViewId="0" topLeftCell="A1">
      <selection activeCell="A8" sqref="A8"/>
    </sheetView>
  </sheetViews>
  <sheetFormatPr defaultColWidth="9.140625" defaultRowHeight="12.75"/>
  <cols>
    <col min="1" max="1" width="51.8515625" style="18" customWidth="1"/>
    <col min="2" max="2" width="9.140625" style="18" customWidth="1"/>
    <col min="3" max="4" width="9.00390625" style="18" customWidth="1"/>
    <col min="5" max="5" width="8.421875" style="18" customWidth="1"/>
    <col min="6" max="7" width="9.00390625" style="18" customWidth="1"/>
    <col min="8" max="8" width="8.7109375" style="18" customWidth="1"/>
    <col min="9" max="9" width="11.28125" style="32" customWidth="1"/>
    <col min="10" max="10" width="7.57421875" style="18" customWidth="1"/>
    <col min="11" max="16384" width="9.140625" style="18" customWidth="1"/>
  </cols>
  <sheetData>
    <row r="1" spans="1:10" s="3" customFormat="1" ht="17.25" customHeight="1">
      <c r="A1" s="33" t="s">
        <v>0</v>
      </c>
      <c r="B1" s="34" t="s">
        <v>1</v>
      </c>
      <c r="C1" s="34"/>
      <c r="D1" s="34"/>
      <c r="E1" s="34"/>
      <c r="F1" s="34"/>
      <c r="G1" s="1" t="s">
        <v>2</v>
      </c>
      <c r="H1" s="1" t="s">
        <v>3</v>
      </c>
      <c r="I1" s="1" t="s">
        <v>4</v>
      </c>
      <c r="J1" s="2"/>
    </row>
    <row r="2" spans="1:10" s="3" customFormat="1" ht="17.25" customHeight="1">
      <c r="A2" s="33"/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2"/>
    </row>
    <row r="3" spans="1:10" s="3" customFormat="1" ht="17.2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2"/>
    </row>
    <row r="4" spans="1:9" s="8" customFormat="1" ht="15" customHeight="1">
      <c r="A4" s="5" t="s">
        <v>5</v>
      </c>
      <c r="B4" s="6">
        <f>SUM(B5:B11)</f>
        <v>517.6500000000001</v>
      </c>
      <c r="C4" s="6">
        <f aca="true" t="shared" si="0" ref="C4:I4">SUM(C5:C11)</f>
        <v>99.95</v>
      </c>
      <c r="D4" s="6">
        <f t="shared" si="0"/>
        <v>117.88999999999999</v>
      </c>
      <c r="E4" s="6">
        <f t="shared" si="0"/>
        <v>137.19</v>
      </c>
      <c r="F4" s="6">
        <f t="shared" si="0"/>
        <v>99.36000000000001</v>
      </c>
      <c r="G4" s="6">
        <f t="shared" si="0"/>
        <v>177.58</v>
      </c>
      <c r="H4" s="6">
        <f t="shared" si="0"/>
        <v>198.70000000000002</v>
      </c>
      <c r="I4" s="7">
        <f t="shared" si="0"/>
        <v>226.76798522087248</v>
      </c>
    </row>
    <row r="5" spans="1:10" s="13" customFormat="1" ht="37.5" customHeight="1">
      <c r="A5" s="9" t="s">
        <v>6</v>
      </c>
      <c r="B5" s="10"/>
      <c r="C5" s="10"/>
      <c r="D5" s="10"/>
      <c r="E5" s="10"/>
      <c r="F5" s="10"/>
      <c r="G5" s="10"/>
      <c r="H5" s="10"/>
      <c r="I5" s="11"/>
      <c r="J5" s="12"/>
    </row>
    <row r="6" spans="1:10" ht="15" customHeight="1">
      <c r="A6" s="14" t="s">
        <v>7</v>
      </c>
      <c r="B6" s="15">
        <f>25.89+489.44</f>
        <v>515.33</v>
      </c>
      <c r="C6" s="15">
        <f>26.09+71.24</f>
        <v>97.33</v>
      </c>
      <c r="D6" s="15">
        <f>36.82+77.35</f>
        <v>114.16999999999999</v>
      </c>
      <c r="E6" s="15">
        <f>34.87+99.37</f>
        <v>134.24</v>
      </c>
      <c r="F6" s="15">
        <f>71.73+25.59</f>
        <v>97.32000000000001</v>
      </c>
      <c r="G6" s="15">
        <f>45.72+130.28</f>
        <v>176</v>
      </c>
      <c r="H6" s="15">
        <f>51.21+145.91</f>
        <v>197.12</v>
      </c>
      <c r="I6" s="16">
        <f>58.89+167</f>
        <v>225.89</v>
      </c>
      <c r="J6" s="17"/>
    </row>
    <row r="7" spans="1:10" ht="15" customHeight="1">
      <c r="A7" s="14" t="s">
        <v>8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3"/>
    </row>
    <row r="8" spans="1:10" ht="15" customHeight="1">
      <c r="A8" s="14" t="s">
        <v>9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20"/>
    </row>
    <row r="9" spans="1:10" ht="15" customHeight="1">
      <c r="A9" s="21" t="s">
        <v>10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20"/>
    </row>
    <row r="10" spans="1:10" ht="15" customHeight="1">
      <c r="A10" s="22" t="s">
        <v>11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7"/>
    </row>
    <row r="11" spans="1:10" ht="15" customHeight="1">
      <c r="A11" s="21" t="s">
        <v>19</v>
      </c>
      <c r="B11" s="16">
        <v>2.32</v>
      </c>
      <c r="C11" s="16">
        <v>2.62</v>
      </c>
      <c r="D11" s="16">
        <v>3.72</v>
      </c>
      <c r="E11" s="16">
        <v>2.95</v>
      </c>
      <c r="F11" s="16">
        <v>2.04</v>
      </c>
      <c r="G11" s="16">
        <v>1.58</v>
      </c>
      <c r="H11" s="16">
        <f>(G11*J11)+G11</f>
        <v>1.58</v>
      </c>
      <c r="I11" s="16">
        <v>0.8779852208724892</v>
      </c>
      <c r="J11" s="23"/>
    </row>
    <row r="12" spans="1:10" ht="15" customHeight="1">
      <c r="A12" s="24"/>
      <c r="B12" s="16"/>
      <c r="C12" s="16"/>
      <c r="D12" s="16"/>
      <c r="E12" s="16"/>
      <c r="F12" s="16"/>
      <c r="G12" s="16"/>
      <c r="H12" s="16"/>
      <c r="I12" s="16"/>
      <c r="J12" s="23"/>
    </row>
    <row r="13" spans="1:10" s="28" customFormat="1" ht="15" customHeight="1">
      <c r="A13" s="25" t="s">
        <v>12</v>
      </c>
      <c r="B13" s="26">
        <f>B14+B17+B18+B21+B22+B23</f>
        <v>174.44</v>
      </c>
      <c r="C13" s="26">
        <f aca="true" t="shared" si="1" ref="C13:H13">C14+C17+C18+C21+C22+C23</f>
        <v>196.89000000000001</v>
      </c>
      <c r="D13" s="26">
        <f t="shared" si="1"/>
        <v>218.63999999999996</v>
      </c>
      <c r="E13" s="26">
        <f t="shared" si="1"/>
        <v>237.96</v>
      </c>
      <c r="F13" s="26">
        <f t="shared" si="1"/>
        <v>264.78000000000003</v>
      </c>
      <c r="G13" s="26">
        <f t="shared" si="1"/>
        <v>279.72</v>
      </c>
      <c r="H13" s="26">
        <f t="shared" si="1"/>
        <v>284.5</v>
      </c>
      <c r="I13" s="26">
        <v>313.4692710913723</v>
      </c>
      <c r="J13" s="27"/>
    </row>
    <row r="14" spans="1:10" ht="15" customHeight="1">
      <c r="A14" s="14" t="s">
        <v>13</v>
      </c>
      <c r="B14" s="16">
        <f>SUM(B15:B16)</f>
        <v>72.35</v>
      </c>
      <c r="C14" s="16">
        <f aca="true" t="shared" si="2" ref="C14:H14">SUM(C15:C16)</f>
        <v>94.92</v>
      </c>
      <c r="D14" s="16">
        <f t="shared" si="2"/>
        <v>115.77</v>
      </c>
      <c r="E14" s="16">
        <f t="shared" si="2"/>
        <v>133.78</v>
      </c>
      <c r="F14" s="16">
        <f t="shared" si="2"/>
        <v>161.36</v>
      </c>
      <c r="G14" s="16">
        <f t="shared" si="2"/>
        <v>175</v>
      </c>
      <c r="H14" s="16">
        <f t="shared" si="2"/>
        <v>181</v>
      </c>
      <c r="I14" s="16">
        <v>211</v>
      </c>
      <c r="J14" s="23"/>
    </row>
    <row r="15" spans="1:10" ht="15" customHeight="1">
      <c r="A15" s="14" t="s">
        <v>14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23"/>
    </row>
    <row r="16" spans="1:10" ht="15" customHeight="1">
      <c r="A16" s="14" t="s">
        <v>20</v>
      </c>
      <c r="B16" s="16">
        <v>72.35</v>
      </c>
      <c r="C16" s="16">
        <v>94.92</v>
      </c>
      <c r="D16" s="16">
        <v>115.77</v>
      </c>
      <c r="E16" s="16">
        <v>133.78</v>
      </c>
      <c r="F16" s="16">
        <v>161.36</v>
      </c>
      <c r="G16" s="16">
        <v>175</v>
      </c>
      <c r="H16" s="16">
        <v>181</v>
      </c>
      <c r="I16" s="16">
        <v>211</v>
      </c>
      <c r="J16" s="23"/>
    </row>
    <row r="17" spans="1:10" ht="15" customHeight="1">
      <c r="A17" s="24" t="s">
        <v>15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23"/>
    </row>
    <row r="18" spans="1:10" ht="15" customHeight="1">
      <c r="A18" s="24" t="s">
        <v>24</v>
      </c>
      <c r="B18" s="16">
        <f>+B19+B20</f>
        <v>97.99000000000001</v>
      </c>
      <c r="C18" s="16">
        <f aca="true" t="shared" si="3" ref="C18:H18">+C19+C20</f>
        <v>98.75</v>
      </c>
      <c r="D18" s="16">
        <f t="shared" si="3"/>
        <v>98</v>
      </c>
      <c r="E18" s="16">
        <f t="shared" si="3"/>
        <v>98.4</v>
      </c>
      <c r="F18" s="16">
        <f t="shared" si="3"/>
        <v>98.42</v>
      </c>
      <c r="G18" s="16">
        <f t="shared" si="3"/>
        <v>98.29</v>
      </c>
      <c r="H18" s="16">
        <f t="shared" si="3"/>
        <v>98.29</v>
      </c>
      <c r="I18" s="16">
        <v>98.49409368266416</v>
      </c>
      <c r="J18" s="23"/>
    </row>
    <row r="19" spans="1:10" ht="15" customHeight="1">
      <c r="A19" s="24" t="s">
        <v>25</v>
      </c>
      <c r="B19" s="16">
        <f aca="true" t="shared" si="4" ref="B19:H19">96.48</f>
        <v>96.48</v>
      </c>
      <c r="C19" s="16">
        <f t="shared" si="4"/>
        <v>96.48</v>
      </c>
      <c r="D19" s="16">
        <f t="shared" si="4"/>
        <v>96.48</v>
      </c>
      <c r="E19" s="16">
        <f t="shared" si="4"/>
        <v>96.48</v>
      </c>
      <c r="F19" s="16">
        <f t="shared" si="4"/>
        <v>96.48</v>
      </c>
      <c r="G19" s="16">
        <f t="shared" si="4"/>
        <v>96.48</v>
      </c>
      <c r="H19" s="16">
        <f t="shared" si="4"/>
        <v>96.48</v>
      </c>
      <c r="I19" s="16">
        <v>96.48</v>
      </c>
      <c r="J19" s="23"/>
    </row>
    <row r="20" spans="1:10" ht="15" customHeight="1">
      <c r="A20" s="24" t="s">
        <v>26</v>
      </c>
      <c r="B20" s="16">
        <v>1.51</v>
      </c>
      <c r="C20" s="16">
        <v>2.27</v>
      </c>
      <c r="D20" s="16">
        <v>1.52</v>
      </c>
      <c r="E20" s="16">
        <v>1.92</v>
      </c>
      <c r="F20" s="16">
        <v>1.94</v>
      </c>
      <c r="G20" s="16">
        <v>1.81</v>
      </c>
      <c r="H20" s="16">
        <f>(G20*J20)+G20</f>
        <v>1.81</v>
      </c>
      <c r="I20" s="16">
        <v>2.0140936826641593</v>
      </c>
      <c r="J20" s="23"/>
    </row>
    <row r="21" spans="1:10" ht="15" customHeight="1">
      <c r="A21" s="14" t="s">
        <v>21</v>
      </c>
      <c r="B21" s="16">
        <v>1.34</v>
      </c>
      <c r="C21" s="16">
        <v>1.63</v>
      </c>
      <c r="D21" s="16">
        <v>3.14</v>
      </c>
      <c r="E21" s="16">
        <v>2.44</v>
      </c>
      <c r="F21" s="16">
        <v>1.69</v>
      </c>
      <c r="G21" s="16">
        <v>1.01</v>
      </c>
      <c r="H21" s="16">
        <f>(G21*J21)+G21</f>
        <v>1.01</v>
      </c>
      <c r="I21" s="16">
        <v>0.47517740870818126</v>
      </c>
      <c r="J21" s="23"/>
    </row>
    <row r="22" spans="1:10" ht="15" customHeight="1">
      <c r="A22" s="24" t="s">
        <v>22</v>
      </c>
      <c r="B22" s="16">
        <v>2.76</v>
      </c>
      <c r="C22" s="16">
        <v>1.59</v>
      </c>
      <c r="D22" s="16">
        <v>1.73</v>
      </c>
      <c r="E22" s="16">
        <v>3.34</v>
      </c>
      <c r="F22" s="16">
        <v>3.31</v>
      </c>
      <c r="G22" s="16">
        <v>5.42</v>
      </c>
      <c r="H22" s="16">
        <v>4.2</v>
      </c>
      <c r="I22" s="16">
        <v>3.5</v>
      </c>
      <c r="J22" s="23"/>
    </row>
    <row r="23" spans="1:10" ht="15" customHeight="1">
      <c r="A23" s="14" t="s">
        <v>16</v>
      </c>
      <c r="B23" s="16"/>
      <c r="C23" s="16"/>
      <c r="D23" s="16"/>
      <c r="E23" s="16"/>
      <c r="F23" s="16"/>
      <c r="G23" s="16"/>
      <c r="H23" s="16"/>
      <c r="I23" s="16"/>
      <c r="J23" s="23"/>
    </row>
    <row r="24" spans="1:10" ht="15" customHeight="1">
      <c r="A24" s="5" t="s">
        <v>17</v>
      </c>
      <c r="B24" s="26">
        <f>B4+B13</f>
        <v>692.0900000000001</v>
      </c>
      <c r="C24" s="26">
        <f aca="true" t="shared" si="5" ref="C24:I24">C4+C13</f>
        <v>296.84000000000003</v>
      </c>
      <c r="D24" s="26">
        <f t="shared" si="5"/>
        <v>336.53</v>
      </c>
      <c r="E24" s="26">
        <f t="shared" si="5"/>
        <v>375.15</v>
      </c>
      <c r="F24" s="26">
        <f t="shared" si="5"/>
        <v>364.14000000000004</v>
      </c>
      <c r="G24" s="26">
        <f t="shared" si="5"/>
        <v>457.30000000000007</v>
      </c>
      <c r="H24" s="26">
        <f t="shared" si="5"/>
        <v>483.20000000000005</v>
      </c>
      <c r="I24" s="26">
        <f t="shared" si="5"/>
        <v>540.2372563122448</v>
      </c>
      <c r="J24" s="2"/>
    </row>
    <row r="25" spans="1:9" ht="29.25" customHeight="1">
      <c r="A25" s="29" t="s">
        <v>18</v>
      </c>
      <c r="B25" s="30"/>
      <c r="C25" s="30"/>
      <c r="D25" s="30"/>
      <c r="E25" s="30"/>
      <c r="F25" s="30"/>
      <c r="G25" s="30"/>
      <c r="H25" s="30"/>
      <c r="I25" s="31"/>
    </row>
    <row r="26" spans="1:9" ht="49.5" customHeight="1">
      <c r="A26" s="35" t="s">
        <v>23</v>
      </c>
      <c r="B26" s="35"/>
      <c r="C26" s="35"/>
      <c r="D26" s="35"/>
      <c r="E26" s="35"/>
      <c r="F26" s="35"/>
      <c r="G26" s="35"/>
      <c r="H26" s="35"/>
      <c r="I26" s="35"/>
    </row>
  </sheetData>
  <sheetProtection/>
  <mergeCells count="3">
    <mergeCell ref="A1:A2"/>
    <mergeCell ref="B1:F1"/>
    <mergeCell ref="A26:I26"/>
  </mergeCells>
  <printOptions gridLines="1" horizontalCentered="1"/>
  <pageMargins left="0.74" right="0.77" top="0.45" bottom="1.34" header="0.46" footer="1.02"/>
  <pageSetup firstPageNumber="310" useFirstPageNumber="1" horizontalDpi="600" verticalDpi="600" orientation="landscape" paperSize="9" r:id="rId1"/>
  <headerFooter alignWithMargins="0">
    <oddHeader>&amp;L&amp;"Arial,Bold"&amp;12Name of State : SIKKIM
&amp;C&amp;"Arial,Bold"&amp;12Arrears of Tax/Non-Tax Revenues&amp;R&amp;"Arial,Bold"&amp;12Statement No 15
Rs. in Crore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2013-12-04T10:26:01Z</cp:lastPrinted>
  <dcterms:created xsi:type="dcterms:W3CDTF">2008-02-04T07:24:50Z</dcterms:created>
  <dcterms:modified xsi:type="dcterms:W3CDTF">2013-12-04T10:26:09Z</dcterms:modified>
  <cp:category/>
  <cp:version/>
  <cp:contentType/>
  <cp:contentStatus/>
</cp:coreProperties>
</file>